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00" windowHeight="6285" activeTab="0"/>
  </bookViews>
  <sheets>
    <sheet name="Лист1" sheetId="1" r:id="rId1"/>
  </sheets>
  <definedNames>
    <definedName name="a1a">'Лист1'!$G$5</definedName>
    <definedName name="a2a">'Лист1'!$G$6</definedName>
    <definedName name="a3a">'Лист1'!$G$7</definedName>
    <definedName name="a4a">'Лист1'!$G$8</definedName>
    <definedName name="a5a">'Лист1'!$G$35</definedName>
    <definedName name="b1b">'Лист1'!$G$13</definedName>
    <definedName name="b2b">'Лист1'!$G$14</definedName>
    <definedName name="b3b">'Лист1'!$G$15</definedName>
    <definedName name="b4b">'Лист1'!$G$16</definedName>
    <definedName name="b5b">'Лист1'!$G$36</definedName>
    <definedName name="d1d">'Лист1'!$G$21</definedName>
    <definedName name="d2d">'Лист1'!$G$22</definedName>
    <definedName name="d3d">'Лист1'!$G$23</definedName>
    <definedName name="d4d">'Лист1'!$G$24</definedName>
    <definedName name="d5d">'Лист1'!$G$37</definedName>
    <definedName name="e1e">'Лист1'!$G$29</definedName>
    <definedName name="e2e">'Лист1'!$G$30</definedName>
    <definedName name="e3e">'Лист1'!$G$31</definedName>
    <definedName name="e4e">'Лист1'!$G$32</definedName>
    <definedName name="e5e">'Лист1'!$G$38</definedName>
  </definedNames>
  <calcPr fullCalcOnLoad="1"/>
</workbook>
</file>

<file path=xl/sharedStrings.xml><?xml version="1.0" encoding="utf-8"?>
<sst xmlns="http://schemas.openxmlformats.org/spreadsheetml/2006/main" count="136" uniqueCount="122">
  <si>
    <t>А. Рыночный потенциал</t>
  </si>
  <si>
    <t>Наименование параметра</t>
  </si>
  <si>
    <t>Оценка (подсказка)</t>
  </si>
  <si>
    <t>Коэффициент значимости</t>
  </si>
  <si>
    <t>Оценка</t>
  </si>
  <si>
    <t>А1. Размер  рынка</t>
  </si>
  <si>
    <t>Продукт обладает необъятным рынком</t>
  </si>
  <si>
    <t>Объем рынка достаточно велик</t>
  </si>
  <si>
    <t>Объем рынка приемлем на грани допустимого</t>
  </si>
  <si>
    <t>Объем рынка меньше допустимого</t>
  </si>
  <si>
    <t>Потенциальный рынок продукта слишком мал</t>
  </si>
  <si>
    <t>А2. Динамика рынка</t>
  </si>
  <si>
    <t>Рыночный сектор быстро растет</t>
  </si>
  <si>
    <t>Рыночный сектор растет медленно, но постоянно</t>
  </si>
  <si>
    <t>Рыночный сектор стабилен, колебания объема малы</t>
  </si>
  <si>
    <t>Рыночный сектор медленно сужается</t>
  </si>
  <si>
    <t>Рыночный сектор сужается с ускорением</t>
  </si>
  <si>
    <t>А3. Доступность рынка</t>
  </si>
  <si>
    <t>Выход продукта на рынок сравнительно легок, конкурентов нет</t>
  </si>
  <si>
    <t>Для выхода на рынок требуются заметные усилия, но конкуренты слабы</t>
  </si>
  <si>
    <t>Конкуренция умеренна, мощных и агрессивных конкурентов нет</t>
  </si>
  <si>
    <t>Существует заметное противодействие продукту, активная конкуренция</t>
  </si>
  <si>
    <t>Мощный барьер доступа на рынок, лидеры – мощные компании с большими ресурсами</t>
  </si>
  <si>
    <t>А4. Уровень прибыльности</t>
  </si>
  <si>
    <t>Коэффициент прибыльности в данном секторе рынка высок</t>
  </si>
  <si>
    <t>Умеренный коэффициент прибыльности в данном секторе</t>
  </si>
  <si>
    <t>Коэффициент прибыльности едва оправдывает затраты</t>
  </si>
  <si>
    <t>Жесткая ценовая конкуренция ограничивает возможную прибыль</t>
  </si>
  <si>
    <t>Прибыльность близка к нулю или даже отрицательна</t>
  </si>
  <si>
    <t>Рыночный потенциал</t>
  </si>
  <si>
    <t>Б. Качество продукта</t>
  </si>
  <si>
    <t>Б1. Степень уникальности</t>
  </si>
  <si>
    <t>Продукт не имеет аналогов на рынке</t>
  </si>
  <si>
    <t>Продукт похож на известный, но обладает добавочными качествами</t>
  </si>
  <si>
    <t>Продукт на рынке хорошо известен</t>
  </si>
  <si>
    <t>Б2. Степень  улучшения функции</t>
  </si>
  <si>
    <t>Продукт выполняет свою функцию значительно лучше аналогов</t>
  </si>
  <si>
    <t>Продукт выполняет свою функцию заметно лучше аналогов</t>
  </si>
  <si>
    <t>Продукт выполняет свою функцию на том же уровне, что и аналоги</t>
  </si>
  <si>
    <t>Продукт выполняет свою функцию несколько хуже аналогов</t>
  </si>
  <si>
    <t>Продукт выполняет свою функцию заметно хуже аналогов</t>
  </si>
  <si>
    <t>Б3. Степень удешевления функции</t>
  </si>
  <si>
    <t>Цена продукта выгодно отличается от конкурентной</t>
  </si>
  <si>
    <t>Цена продукта несколько ниже, чем у конкурентов</t>
  </si>
  <si>
    <t>Ценовые преимущества отсутствуют</t>
  </si>
  <si>
    <t>Цена продукта несколько выше, чем у конкурентов</t>
  </si>
  <si>
    <t>Продукт заметно дороже конкурентных</t>
  </si>
  <si>
    <t>Б4. Экологические качества</t>
  </si>
  <si>
    <t>Продукт предполагает заметное улучшение экологических условий</t>
  </si>
  <si>
    <t>Продукт несколько улучшает экологические условия</t>
  </si>
  <si>
    <t>Продукт не влияет на экологическую ситуацию</t>
  </si>
  <si>
    <t>Имеет место  заметное ухудшение экологии, связанное с продуктом</t>
  </si>
  <si>
    <t>Ухудшение экологии, связанное с продуктом, потребует специальных мер.</t>
  </si>
  <si>
    <t>Потенциал качества продукта</t>
  </si>
  <si>
    <t>В. Осуществимость технологии</t>
  </si>
  <si>
    <t>В1. Достоверность концепции</t>
  </si>
  <si>
    <t>Концепция продукта подтверждена расчетами</t>
  </si>
  <si>
    <t>Концепция продукта подтверждена словесными экспертными заключениями</t>
  </si>
  <si>
    <t>Концепция подтверждена общими соображениями и сравнениями</t>
  </si>
  <si>
    <t>Продукт основан на концепции, нуждающейся в проверке</t>
  </si>
  <si>
    <t>В2. Новизна концепции</t>
  </si>
  <si>
    <t>Новая область применения известного процесса или продукта</t>
  </si>
  <si>
    <t>Концепция улучшенного  качества известного продукта</t>
  </si>
  <si>
    <t>Концепция нового качества известного продукта</t>
  </si>
  <si>
    <t xml:space="preserve">Концепция нового продукта или технологического процесса </t>
  </si>
  <si>
    <t>Концепция принципиально  нового продукта и технологического процесса для этого продукта</t>
  </si>
  <si>
    <t>В3. Технологическая готовность</t>
  </si>
  <si>
    <t>Продукт можно производить с помощью существующей технологии</t>
  </si>
  <si>
    <t>Продукт требует незначительной модификации существующей технологии</t>
  </si>
  <si>
    <t>Продукт требует значительной модификации существующей технологии</t>
  </si>
  <si>
    <t>Технология связана с иными процессами, привносимыми из других областей</t>
  </si>
  <si>
    <t>Технология связана с иными процессами, находящимися в стадии разработки</t>
  </si>
  <si>
    <t>В4. Регламентные ограничения</t>
  </si>
  <si>
    <t>Никаких дополнительных разрешений на серийный выпуск продукта не требуется</t>
  </si>
  <si>
    <t>Для реализации масштабного производства нужно уведомление регулирующих органов</t>
  </si>
  <si>
    <t>Для реализации масштабного производства нужно разрешение 1-2 регулирующих органов</t>
  </si>
  <si>
    <t>Для реализации масштабного производства нужно разрешение множества регулирующих органов</t>
  </si>
  <si>
    <t>Для внедрения технологии требуется разработка новых регламентных документов</t>
  </si>
  <si>
    <t>Потенциал осуществимости технологии</t>
  </si>
  <si>
    <t>Концепция продукта отработана и проверена на практике</t>
  </si>
  <si>
    <t>Г. Ресурсообеспеченность технологии</t>
  </si>
  <si>
    <t>Г1. Материальная обеспеченность разработки</t>
  </si>
  <si>
    <t>Никаких дополнительных материалов и комплектующих не требуется</t>
  </si>
  <si>
    <t xml:space="preserve">Для реализации технологии нужны легкодоступные материалы </t>
  </si>
  <si>
    <t xml:space="preserve">Для реализации технологии нужны труднодоступные или дорогостоящие материалы </t>
  </si>
  <si>
    <t xml:space="preserve">Для реализации технологии требуются дефицитные или стратегические материалы </t>
  </si>
  <si>
    <t xml:space="preserve">Для реализации технологии требуются новые или разрабатываемые материалы </t>
  </si>
  <si>
    <t>Г2. Длительность полного цикла разработки</t>
  </si>
  <si>
    <t>Технология полностью готова для производства</t>
  </si>
  <si>
    <t>Можно начать производство, попутно дорабатывая технологию</t>
  </si>
  <si>
    <t>Технологию можно быстро доработать и пустить в производство</t>
  </si>
  <si>
    <t>Для доработки технологии требуется значительное время</t>
  </si>
  <si>
    <t>Период разработки технологии и окупаемости средств недопустимо велик</t>
  </si>
  <si>
    <t>Г3. Финансовая обеспеченность разработки</t>
  </si>
  <si>
    <t>Никаких дополнительных средств для запуска производства не требуется</t>
  </si>
  <si>
    <t>Для доработки технологии требуются незначительные средства, имеющиеся у клиента</t>
  </si>
  <si>
    <t>Проблема финансирования разработки не вызывает затруднений</t>
  </si>
  <si>
    <t>Доработка технологии требует финансовых средств, что повлияет на другие проекты клиента</t>
  </si>
  <si>
    <t>Финансирование доработки технологии вызовет значительные затруднения</t>
  </si>
  <si>
    <t>Г4. Кадровая обеспеченность</t>
  </si>
  <si>
    <t>Доработка технологии не требуется либо  осуществляется самостоятельно</t>
  </si>
  <si>
    <t>Технология требует незначительного  пополнения штата без переобучения</t>
  </si>
  <si>
    <t>Технология требует незначительной переподготовки части персонала</t>
  </si>
  <si>
    <t>Технология требует серьезного обучения персонала или привлечения специалистов со стороны</t>
  </si>
  <si>
    <t xml:space="preserve">Специалисты нужного профиля в штате отсутствуют и неясно, где их найти </t>
  </si>
  <si>
    <t>Потенциал обеспеченности разработки</t>
  </si>
  <si>
    <t>Суммарный потенциал технологии</t>
  </si>
  <si>
    <t>Весовые коэффициенты</t>
  </si>
  <si>
    <t xml:space="preserve">Итог </t>
  </si>
  <si>
    <t>Потенциал качества</t>
  </si>
  <si>
    <t>Потенциал осуществимости</t>
  </si>
  <si>
    <t>Потенциал обеспеченности</t>
  </si>
  <si>
    <t>Сравниваемые технологии</t>
  </si>
  <si>
    <t>Т1</t>
  </si>
  <si>
    <t>Т2</t>
  </si>
  <si>
    <t>Т3</t>
  </si>
  <si>
    <t>Т4</t>
  </si>
  <si>
    <t>Т5</t>
  </si>
  <si>
    <t>Т6</t>
  </si>
  <si>
    <t>Т7</t>
  </si>
  <si>
    <t>Т8</t>
  </si>
  <si>
    <t>Т9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</si>
</sst>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sz val="10"/>
      <name val="Times New Roman"/>
      <family val="1"/>
    </font>
    <font>
      <b/>
      <sz val="2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b/>
      <sz val="18"/>
      <color indexed="10"/>
      <name val="Arial"/>
      <family val="2"/>
    </font>
    <font>
      <sz val="12"/>
      <name val="Arial Cyr"/>
      <family val="0"/>
    </font>
    <font>
      <i/>
      <sz val="10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1" xfId="0" applyFont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7" fillId="3" borderId="3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vertical="top" wrapText="1"/>
    </xf>
    <xf numFmtId="0" fontId="9" fillId="4" borderId="7" xfId="0" applyFont="1" applyFill="1" applyBorder="1" applyAlignment="1">
      <alignment horizontal="right" vertical="top" wrapText="1"/>
    </xf>
    <xf numFmtId="0" fontId="9" fillId="4" borderId="8" xfId="0" applyFont="1" applyFill="1" applyBorder="1" applyAlignment="1">
      <alignment horizontal="right" vertical="top" wrapText="1"/>
    </xf>
    <xf numFmtId="0" fontId="9" fillId="4" borderId="1" xfId="0" applyFont="1" applyFill="1" applyBorder="1" applyAlignment="1">
      <alignment horizontal="right" vertical="top" wrapText="1"/>
    </xf>
    <xf numFmtId="0" fontId="9" fillId="5" borderId="7" xfId="0" applyFont="1" applyFill="1" applyBorder="1" applyAlignment="1">
      <alignment horizontal="center" vertical="top" wrapText="1"/>
    </xf>
    <xf numFmtId="0" fontId="9" fillId="5" borderId="8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left" vertical="top" wrapText="1"/>
    </xf>
    <xf numFmtId="0" fontId="12" fillId="0" borderId="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9" fillId="4" borderId="9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right" vertical="top" wrapText="1"/>
    </xf>
    <xf numFmtId="0" fontId="8" fillId="5" borderId="11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7" fillId="3" borderId="11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8" fillId="4" borderId="11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13" fillId="6" borderId="1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0" fillId="7" borderId="0" xfId="0" applyFill="1" applyAlignment="1">
      <alignment/>
    </xf>
    <xf numFmtId="0" fontId="4" fillId="0" borderId="13" xfId="0" applyFont="1" applyBorder="1" applyAlignment="1">
      <alignment horizontal="center" vertical="top" wrapText="1"/>
    </xf>
    <xf numFmtId="0" fontId="0" fillId="8" borderId="11" xfId="0" applyFill="1" applyBorder="1" applyAlignment="1">
      <alignment horizontal="center"/>
    </xf>
    <xf numFmtId="0" fontId="6" fillId="8" borderId="11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85725</xdr:colOff>
      <xdr:row>0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9115425" cy="15525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                                                                Матрица технологического аудита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Настоящая матрица является примерным вариантом таблицы для сравнительной оценки нескольких технологий с точки зрения выбора или приемлемости для трансфера или коммерциализации. В действительности для каждой </a:t>
          </a:r>
          <a:r>
            <a:rPr lang="en-US" cap="none" sz="1000" b="0" i="1" u="none" baseline="0">
              <a:latin typeface="Arial Cyr"/>
              <a:ea typeface="Arial Cyr"/>
              <a:cs typeface="Arial Cyr"/>
            </a:rPr>
            <a:t>конкретной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ситуации полезно пересмотреть все содержание таблицы: и критерии оценки, и формулировки подсказок, и числовые значения весовых коэффициентов.
Правила пользования матрицей крайне просты: в ячейках I4 - I14 (окрашены светлозеленым) вписываются наименования сравниваемых технологий (если их число больше десяти, то продлите этот массив вправо насколько нужно), а затем для каждой технологии проставляются все первичные оценки (в незакрашенные ячейки столбца под названием технологии). Закрашенные итоговые ячейки снабжены расчетными формулами, поэтому в них числа будут появляться уже без Вашего участия. Окончательный итог вместе с частными потенциалами каждой технологии выводится в нижней из таблиц.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9"/>
  <sheetViews>
    <sheetView tabSelected="1" zoomScale="50" zoomScaleNormal="50" workbookViewId="0" topLeftCell="A1">
      <selection activeCell="T31" sqref="T31"/>
    </sheetView>
  </sheetViews>
  <sheetFormatPr defaultColWidth="9.00390625" defaultRowHeight="12.75"/>
  <cols>
    <col min="1" max="1" width="15.375" style="0" customWidth="1"/>
    <col min="2" max="2" width="15.875" style="0" customWidth="1"/>
    <col min="3" max="3" width="15.375" style="0" customWidth="1"/>
    <col min="4" max="4" width="16.125" style="0" customWidth="1"/>
    <col min="5" max="5" width="16.00390625" style="0" customWidth="1"/>
    <col min="6" max="6" width="18.125" style="0" customWidth="1"/>
    <col min="7" max="7" width="12.625" style="0" customWidth="1"/>
  </cols>
  <sheetData>
    <row r="1" ht="144.75" customHeight="1" thickBot="1"/>
    <row r="2" spans="1:17" ht="16.5" customHeight="1" thickBot="1">
      <c r="A2" s="20" t="s">
        <v>0</v>
      </c>
      <c r="B2" s="21"/>
      <c r="C2" s="21"/>
      <c r="D2" s="21"/>
      <c r="E2" s="21"/>
      <c r="F2" s="21"/>
      <c r="G2" s="22"/>
      <c r="H2" s="41"/>
      <c r="I2" s="49" t="s">
        <v>112</v>
      </c>
      <c r="J2" s="49"/>
      <c r="K2" s="49"/>
      <c r="L2" s="49"/>
      <c r="M2" s="49"/>
      <c r="N2" s="49"/>
      <c r="O2" s="49"/>
      <c r="P2" s="49"/>
      <c r="Q2" s="49"/>
    </row>
    <row r="3" spans="1:17" ht="16.5" customHeight="1" thickBot="1">
      <c r="A3" s="9" t="s">
        <v>1</v>
      </c>
      <c r="B3" s="11" t="s">
        <v>2</v>
      </c>
      <c r="C3" s="12"/>
      <c r="D3" s="12"/>
      <c r="E3" s="12"/>
      <c r="F3" s="13"/>
      <c r="G3" s="42"/>
      <c r="H3" s="43"/>
      <c r="I3" s="49" t="s">
        <v>113</v>
      </c>
      <c r="J3" s="49" t="s">
        <v>114</v>
      </c>
      <c r="K3" s="49" t="s">
        <v>115</v>
      </c>
      <c r="L3" s="49" t="s">
        <v>116</v>
      </c>
      <c r="M3" s="49" t="s">
        <v>117</v>
      </c>
      <c r="N3" s="49" t="s">
        <v>118</v>
      </c>
      <c r="O3" s="49" t="s">
        <v>119</v>
      </c>
      <c r="P3" s="49" t="s">
        <v>120</v>
      </c>
      <c r="Q3" s="49" t="s">
        <v>121</v>
      </c>
    </row>
    <row r="4" spans="1:17" ht="28.5" customHeight="1" thickBot="1">
      <c r="A4" s="10"/>
      <c r="B4" s="4">
        <v>2</v>
      </c>
      <c r="C4" s="4">
        <v>1</v>
      </c>
      <c r="D4" s="4">
        <v>0</v>
      </c>
      <c r="E4" s="4">
        <v>-1</v>
      </c>
      <c r="F4" s="4">
        <v>-2</v>
      </c>
      <c r="G4" s="15" t="s">
        <v>3</v>
      </c>
      <c r="H4" s="48" t="s">
        <v>4</v>
      </c>
      <c r="I4" s="49"/>
      <c r="J4" s="49"/>
      <c r="K4" s="49"/>
      <c r="L4" s="49"/>
      <c r="M4" s="49"/>
      <c r="N4" s="49"/>
      <c r="O4" s="49"/>
      <c r="P4" s="49"/>
      <c r="Q4" s="49"/>
    </row>
    <row r="5" spans="1:17" ht="39" customHeight="1" thickBot="1">
      <c r="A5" s="5" t="s">
        <v>5</v>
      </c>
      <c r="B5" s="16" t="s">
        <v>6</v>
      </c>
      <c r="C5" s="16" t="s">
        <v>7</v>
      </c>
      <c r="D5" s="16" t="s">
        <v>8</v>
      </c>
      <c r="E5" s="16" t="s">
        <v>9</v>
      </c>
      <c r="F5" s="16" t="s">
        <v>10</v>
      </c>
      <c r="G5" s="7">
        <v>1</v>
      </c>
      <c r="H5" s="6"/>
      <c r="I5" s="25"/>
      <c r="J5" s="25"/>
      <c r="K5" s="25"/>
      <c r="L5" s="25"/>
      <c r="M5" s="25"/>
      <c r="N5" s="25"/>
      <c r="O5" s="25"/>
      <c r="P5" s="25"/>
      <c r="Q5" s="25"/>
    </row>
    <row r="6" spans="1:17" ht="36" customHeight="1" thickBot="1">
      <c r="A6" s="5" t="s">
        <v>11</v>
      </c>
      <c r="B6" s="16" t="s">
        <v>12</v>
      </c>
      <c r="C6" s="16" t="s">
        <v>13</v>
      </c>
      <c r="D6" s="16" t="s">
        <v>14</v>
      </c>
      <c r="E6" s="16" t="s">
        <v>15</v>
      </c>
      <c r="F6" s="16" t="s">
        <v>16</v>
      </c>
      <c r="G6" s="7">
        <v>1</v>
      </c>
      <c r="H6" s="6"/>
      <c r="I6" s="25"/>
      <c r="J6" s="25"/>
      <c r="K6" s="25"/>
      <c r="L6" s="25"/>
      <c r="M6" s="25"/>
      <c r="N6" s="25"/>
      <c r="O6" s="25"/>
      <c r="P6" s="25"/>
      <c r="Q6" s="25"/>
    </row>
    <row r="7" spans="1:17" ht="57.75" customHeight="1" thickBot="1">
      <c r="A7" s="5" t="s">
        <v>17</v>
      </c>
      <c r="B7" s="16" t="s">
        <v>18</v>
      </c>
      <c r="C7" s="16" t="s">
        <v>19</v>
      </c>
      <c r="D7" s="16" t="s">
        <v>20</v>
      </c>
      <c r="E7" s="16" t="s">
        <v>21</v>
      </c>
      <c r="F7" s="16" t="s">
        <v>22</v>
      </c>
      <c r="G7" s="7">
        <v>0.8</v>
      </c>
      <c r="H7" s="6"/>
      <c r="I7" s="25"/>
      <c r="J7" s="25"/>
      <c r="K7" s="25"/>
      <c r="L7" s="25"/>
      <c r="M7" s="25"/>
      <c r="N7" s="25"/>
      <c r="O7" s="25"/>
      <c r="P7" s="25"/>
      <c r="Q7" s="25"/>
    </row>
    <row r="8" spans="1:17" ht="48" customHeight="1" thickBot="1">
      <c r="A8" s="5" t="s">
        <v>23</v>
      </c>
      <c r="B8" s="16" t="s">
        <v>24</v>
      </c>
      <c r="C8" s="16" t="s">
        <v>25</v>
      </c>
      <c r="D8" s="16" t="s">
        <v>26</v>
      </c>
      <c r="E8" s="16" t="s">
        <v>27</v>
      </c>
      <c r="F8" s="16" t="s">
        <v>28</v>
      </c>
      <c r="G8" s="7">
        <v>0.82</v>
      </c>
      <c r="H8" s="6"/>
      <c r="I8" s="25"/>
      <c r="J8" s="25"/>
      <c r="K8" s="25"/>
      <c r="L8" s="25"/>
      <c r="M8" s="25"/>
      <c r="N8" s="25"/>
      <c r="O8" s="25"/>
      <c r="P8" s="25"/>
      <c r="Q8" s="25"/>
    </row>
    <row r="9" spans="1:17" ht="21" customHeight="1" thickBot="1">
      <c r="A9" s="17" t="s">
        <v>29</v>
      </c>
      <c r="B9" s="18"/>
      <c r="C9" s="18"/>
      <c r="D9" s="18"/>
      <c r="E9" s="18"/>
      <c r="F9" s="18"/>
      <c r="G9" s="19"/>
      <c r="H9" s="46">
        <f>H5*a1a+H6*a2a+H7*a3a+H8*a4a</f>
        <v>0</v>
      </c>
      <c r="I9" s="50">
        <f>I5*a1a+I6*a2a+I7*a3a+I8*a4a</f>
        <v>0</v>
      </c>
      <c r="J9" s="50">
        <f>J5*a1a+J6*a2a+J7*a3a+J8*a4a</f>
        <v>0</v>
      </c>
      <c r="K9" s="50">
        <f>K5*a1a+K6*a2a+K7*a3a+K8*a4a</f>
        <v>0</v>
      </c>
      <c r="L9" s="50">
        <f>L5*a1a+L6*a2a+L7*a3a+L8*a4a</f>
        <v>0</v>
      </c>
      <c r="M9" s="50">
        <f>M5*a1a+M6*a2a+M7*a3a+M8*a4a</f>
        <v>0</v>
      </c>
      <c r="N9" s="50">
        <f>N5*a1a+N6*a2a+N7*a3a+N8*a4a</f>
        <v>0</v>
      </c>
      <c r="O9" s="50">
        <f>O5*a1a+O6*a2a+O7*a3a+O8*a4a</f>
        <v>0</v>
      </c>
      <c r="P9" s="50">
        <f>P5*a1a+P6*a2a+P7*a3a+P8*a4a</f>
        <v>0</v>
      </c>
      <c r="Q9" s="50">
        <f>Q5*a1a+Q6*a2a+Q7*a3a+Q8*a4a</f>
        <v>0</v>
      </c>
    </row>
    <row r="10" spans="1:17" ht="18" customHeight="1" thickBot="1">
      <c r="A10" s="20" t="s">
        <v>30</v>
      </c>
      <c r="B10" s="21"/>
      <c r="C10" s="21"/>
      <c r="D10" s="21"/>
      <c r="E10" s="21"/>
      <c r="F10" s="21"/>
      <c r="G10" s="22"/>
      <c r="H10" s="1"/>
      <c r="I10" s="47"/>
      <c r="J10" s="47"/>
      <c r="K10" s="47"/>
      <c r="L10" s="47"/>
      <c r="M10" s="47"/>
      <c r="N10" s="47"/>
      <c r="O10" s="47"/>
      <c r="P10" s="47"/>
      <c r="Q10" s="47"/>
    </row>
    <row r="11" spans="1:17" ht="16.5" customHeight="1" thickBot="1">
      <c r="A11" s="9" t="s">
        <v>1</v>
      </c>
      <c r="B11" s="11" t="s">
        <v>2</v>
      </c>
      <c r="C11" s="12"/>
      <c r="D11" s="12"/>
      <c r="E11" s="12"/>
      <c r="F11" s="13"/>
      <c r="G11" s="2"/>
      <c r="H11" s="3"/>
      <c r="I11" s="47"/>
      <c r="J11" s="47"/>
      <c r="K11" s="47"/>
      <c r="L11" s="47"/>
      <c r="M11" s="47"/>
      <c r="N11" s="47"/>
      <c r="O11" s="47"/>
      <c r="P11" s="47"/>
      <c r="Q11" s="47"/>
    </row>
    <row r="12" spans="1:17" ht="27" thickBot="1">
      <c r="A12" s="10"/>
      <c r="B12" s="4">
        <v>2</v>
      </c>
      <c r="C12" s="4">
        <v>1</v>
      </c>
      <c r="D12" s="4">
        <v>0</v>
      </c>
      <c r="E12" s="4">
        <v>-1</v>
      </c>
      <c r="F12" s="4">
        <v>-2</v>
      </c>
      <c r="G12" s="15" t="s">
        <v>3</v>
      </c>
      <c r="H12" s="14" t="s">
        <v>4</v>
      </c>
      <c r="I12" s="47"/>
      <c r="J12" s="47"/>
      <c r="K12" s="47"/>
      <c r="L12" s="47"/>
      <c r="M12" s="47"/>
      <c r="N12" s="47"/>
      <c r="O12" s="47"/>
      <c r="P12" s="47"/>
      <c r="Q12" s="47"/>
    </row>
    <row r="13" spans="1:17" ht="57" thickBot="1">
      <c r="A13" s="5" t="s">
        <v>31</v>
      </c>
      <c r="B13" s="16" t="s">
        <v>32</v>
      </c>
      <c r="C13" s="16"/>
      <c r="D13" s="16" t="s">
        <v>33</v>
      </c>
      <c r="E13" s="16"/>
      <c r="F13" s="16" t="s">
        <v>34</v>
      </c>
      <c r="G13" s="7">
        <v>0.86</v>
      </c>
      <c r="H13" s="6"/>
      <c r="I13" s="25"/>
      <c r="J13" s="25"/>
      <c r="K13" s="25"/>
      <c r="L13" s="25"/>
      <c r="M13" s="25"/>
      <c r="N13" s="25"/>
      <c r="O13" s="25"/>
      <c r="P13" s="25"/>
      <c r="Q13" s="25"/>
    </row>
    <row r="14" spans="1:17" ht="57" thickBot="1">
      <c r="A14" s="5" t="s">
        <v>35</v>
      </c>
      <c r="B14" s="16" t="s">
        <v>36</v>
      </c>
      <c r="C14" s="16" t="s">
        <v>37</v>
      </c>
      <c r="D14" s="16" t="s">
        <v>38</v>
      </c>
      <c r="E14" s="16" t="s">
        <v>39</v>
      </c>
      <c r="F14" s="16" t="s">
        <v>40</v>
      </c>
      <c r="G14" s="7">
        <v>0.85</v>
      </c>
      <c r="H14" s="6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45.75" thickBot="1">
      <c r="A15" s="5" t="s">
        <v>41</v>
      </c>
      <c r="B15" s="16" t="s">
        <v>42</v>
      </c>
      <c r="C15" s="16" t="s">
        <v>43</v>
      </c>
      <c r="D15" s="16" t="s">
        <v>44</v>
      </c>
      <c r="E15" s="16" t="s">
        <v>45</v>
      </c>
      <c r="F15" s="16" t="s">
        <v>46</v>
      </c>
      <c r="G15" s="7">
        <v>1</v>
      </c>
      <c r="H15" s="6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68.25" thickBot="1">
      <c r="A16" s="5" t="s">
        <v>47</v>
      </c>
      <c r="B16" s="16" t="s">
        <v>48</v>
      </c>
      <c r="C16" s="16" t="s">
        <v>49</v>
      </c>
      <c r="D16" s="16" t="s">
        <v>50</v>
      </c>
      <c r="E16" s="16" t="s">
        <v>51</v>
      </c>
      <c r="F16" s="16" t="s">
        <v>52</v>
      </c>
      <c r="G16" s="7">
        <v>0.64</v>
      </c>
      <c r="H16" s="6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18.75" customHeight="1" thickBot="1">
      <c r="A17" s="17" t="s">
        <v>53</v>
      </c>
      <c r="B17" s="18"/>
      <c r="C17" s="18"/>
      <c r="D17" s="18"/>
      <c r="E17" s="18"/>
      <c r="F17" s="18"/>
      <c r="G17" s="19"/>
      <c r="H17" s="46">
        <f>H13*b1b+H14*b2b+H15*b3b+H16*b4b</f>
        <v>0</v>
      </c>
      <c r="I17" s="50">
        <f>I13*b1b+I14*b2b+I15*b3b+I16*b4b</f>
        <v>0</v>
      </c>
      <c r="J17" s="50">
        <f>J13*b1b+J14*b2b+J15*b3b+J16*b4b</f>
        <v>0</v>
      </c>
      <c r="K17" s="50">
        <f>K13*b1b+K14*b2b+K15*b3b+K16*b4b</f>
        <v>0</v>
      </c>
      <c r="L17" s="50">
        <f>L13*b1b+L14*b2b+L15*b3b+L16*b4b</f>
        <v>0</v>
      </c>
      <c r="M17" s="50">
        <f>M13*b1b+M14*b2b+M15*b3b+M16*b4b</f>
        <v>0</v>
      </c>
      <c r="N17" s="50">
        <f>N13*b1b+N14*b2b+N15*b3b+N16*b4b</f>
        <v>0</v>
      </c>
      <c r="O17" s="50">
        <f>O13*b1b+O14*b2b+O15*b3b+O16*b4b</f>
        <v>0</v>
      </c>
      <c r="P17" s="50">
        <f>P13*b1b+P14*b2b+P15*b3b+P16*b4b</f>
        <v>0</v>
      </c>
      <c r="Q17" s="50">
        <f>Q13*b1b+Q14*b2b+Q15*b3b+Q16*b4b</f>
        <v>0</v>
      </c>
    </row>
    <row r="18" spans="1:17" ht="16.5" customHeight="1" thickBot="1">
      <c r="A18" s="20" t="s">
        <v>54</v>
      </c>
      <c r="B18" s="21"/>
      <c r="C18" s="21"/>
      <c r="D18" s="21"/>
      <c r="E18" s="21"/>
      <c r="F18" s="21"/>
      <c r="G18" s="22"/>
      <c r="H18" s="1"/>
      <c r="I18" s="47"/>
      <c r="J18" s="47"/>
      <c r="K18" s="47"/>
      <c r="L18" s="47"/>
      <c r="M18" s="47"/>
      <c r="N18" s="47"/>
      <c r="O18" s="47"/>
      <c r="P18" s="47"/>
      <c r="Q18" s="47"/>
    </row>
    <row r="19" spans="1:17" ht="16.5" customHeight="1" thickBot="1">
      <c r="A19" s="9" t="s">
        <v>1</v>
      </c>
      <c r="B19" s="11" t="s">
        <v>2</v>
      </c>
      <c r="C19" s="12"/>
      <c r="D19" s="12"/>
      <c r="E19" s="12"/>
      <c r="F19" s="13"/>
      <c r="G19" s="2"/>
      <c r="H19" s="3"/>
      <c r="I19" s="47"/>
      <c r="J19" s="47"/>
      <c r="K19" s="47"/>
      <c r="L19" s="47"/>
      <c r="M19" s="47"/>
      <c r="N19" s="47"/>
      <c r="O19" s="47"/>
      <c r="P19" s="47"/>
      <c r="Q19" s="47"/>
    </row>
    <row r="20" spans="1:17" ht="26.25">
      <c r="A20" s="8"/>
      <c r="B20" s="35">
        <v>2</v>
      </c>
      <c r="C20" s="35">
        <v>1</v>
      </c>
      <c r="D20" s="35">
        <v>0</v>
      </c>
      <c r="E20" s="35">
        <v>-1</v>
      </c>
      <c r="F20" s="35">
        <v>-2</v>
      </c>
      <c r="G20" s="36" t="s">
        <v>3</v>
      </c>
      <c r="H20" s="37" t="s">
        <v>4</v>
      </c>
      <c r="I20" s="47"/>
      <c r="J20" s="47"/>
      <c r="K20" s="47"/>
      <c r="L20" s="47"/>
      <c r="M20" s="47"/>
      <c r="N20" s="47"/>
      <c r="O20" s="47"/>
      <c r="P20" s="47"/>
      <c r="Q20" s="47"/>
    </row>
    <row r="21" spans="1:17" ht="63" customHeight="1">
      <c r="A21" s="39" t="s">
        <v>55</v>
      </c>
      <c r="B21" s="33" t="s">
        <v>79</v>
      </c>
      <c r="C21" s="33" t="s">
        <v>56</v>
      </c>
      <c r="D21" s="33" t="s">
        <v>57</v>
      </c>
      <c r="E21" s="33" t="s">
        <v>58</v>
      </c>
      <c r="F21" s="33" t="s">
        <v>59</v>
      </c>
      <c r="G21" s="32">
        <v>1</v>
      </c>
      <c r="H21" s="40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68.25" thickBot="1">
      <c r="A22" s="5" t="s">
        <v>60</v>
      </c>
      <c r="B22" s="38" t="s">
        <v>61</v>
      </c>
      <c r="C22" s="38" t="s">
        <v>62</v>
      </c>
      <c r="D22" s="38" t="s">
        <v>63</v>
      </c>
      <c r="E22" s="38" t="s">
        <v>64</v>
      </c>
      <c r="F22" s="38" t="s">
        <v>65</v>
      </c>
      <c r="G22" s="7">
        <v>0.67</v>
      </c>
      <c r="H22" s="6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57" thickBot="1">
      <c r="A23" s="24" t="s">
        <v>66</v>
      </c>
      <c r="B23" s="23" t="s">
        <v>67</v>
      </c>
      <c r="C23" s="23" t="s">
        <v>68</v>
      </c>
      <c r="D23" s="23" t="s">
        <v>69</v>
      </c>
      <c r="E23" s="23" t="s">
        <v>70</v>
      </c>
      <c r="F23" s="23" t="s">
        <v>71</v>
      </c>
      <c r="G23" s="7">
        <v>0.8</v>
      </c>
      <c r="H23" s="6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79.5" thickBot="1">
      <c r="A24" s="5" t="s">
        <v>72</v>
      </c>
      <c r="B24" s="23" t="s">
        <v>73</v>
      </c>
      <c r="C24" s="23" t="s">
        <v>74</v>
      </c>
      <c r="D24" s="23" t="s">
        <v>75</v>
      </c>
      <c r="E24" s="23" t="s">
        <v>76</v>
      </c>
      <c r="F24" s="23" t="s">
        <v>77</v>
      </c>
      <c r="G24" s="7">
        <v>0.63</v>
      </c>
      <c r="H24" s="6"/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19.5" customHeight="1" thickBot="1">
      <c r="A25" s="17" t="s">
        <v>78</v>
      </c>
      <c r="B25" s="18"/>
      <c r="C25" s="18"/>
      <c r="D25" s="18"/>
      <c r="E25" s="18"/>
      <c r="F25" s="18"/>
      <c r="G25" s="19"/>
      <c r="H25" s="46">
        <f>H21*d1d+H22*d2d+H23*d3d+H24*d3d</f>
        <v>0</v>
      </c>
      <c r="I25" s="50">
        <f>I21*d1d+I22*d2d+I23*d3d+I24*d3d</f>
        <v>0</v>
      </c>
      <c r="J25" s="50">
        <f>J21*d1d+J22*d2d+J23*d3d+J24*d3d</f>
        <v>0</v>
      </c>
      <c r="K25" s="50">
        <f>K21*d1d+K22*d2d+K23*d3d+K24*d3d</f>
        <v>0</v>
      </c>
      <c r="L25" s="50">
        <f>L21*d1d+L22*d2d+L23*d3d+L24*d3d</f>
        <v>0</v>
      </c>
      <c r="M25" s="50">
        <f>M21*d1d+M22*d2d+M23*d3d+M24*d3d</f>
        <v>0</v>
      </c>
      <c r="N25" s="50">
        <f>N21*d1d+N22*d2d+N23*d3d+N24*d3d</f>
        <v>0</v>
      </c>
      <c r="O25" s="50">
        <f>O21*d1d+O22*d2d+O23*d3d+O24*d3d</f>
        <v>0</v>
      </c>
      <c r="P25" s="50">
        <f>P21*d1d+P22*d2d+P23*d3d+P24*d3d</f>
        <v>0</v>
      </c>
      <c r="Q25" s="50">
        <f>Q21*d1d+Q22*d2d+Q23*d3d+Q24*d3d</f>
        <v>0</v>
      </c>
    </row>
    <row r="26" spans="1:17" ht="16.5" customHeight="1" thickBot="1">
      <c r="A26" s="20" t="s">
        <v>80</v>
      </c>
      <c r="B26" s="21"/>
      <c r="C26" s="21"/>
      <c r="D26" s="21"/>
      <c r="E26" s="21"/>
      <c r="F26" s="21"/>
      <c r="G26" s="22"/>
      <c r="H26" s="1"/>
      <c r="I26" s="47"/>
      <c r="J26" s="47"/>
      <c r="K26" s="47"/>
      <c r="L26" s="47"/>
      <c r="M26" s="47"/>
      <c r="N26" s="47"/>
      <c r="O26" s="47"/>
      <c r="P26" s="47"/>
      <c r="Q26" s="47"/>
    </row>
    <row r="27" spans="1:17" ht="16.5" customHeight="1" thickBot="1">
      <c r="A27" s="9" t="s">
        <v>1</v>
      </c>
      <c r="B27" s="11" t="s">
        <v>2</v>
      </c>
      <c r="C27" s="12"/>
      <c r="D27" s="12"/>
      <c r="E27" s="12"/>
      <c r="F27" s="13"/>
      <c r="G27" s="2"/>
      <c r="H27" s="3"/>
      <c r="I27" s="47"/>
      <c r="J27" s="47"/>
      <c r="K27" s="47"/>
      <c r="L27" s="47"/>
      <c r="M27" s="47"/>
      <c r="N27" s="47"/>
      <c r="O27" s="47"/>
      <c r="P27" s="47"/>
      <c r="Q27" s="47"/>
    </row>
    <row r="28" spans="1:17" ht="27" thickBot="1">
      <c r="A28" s="10"/>
      <c r="B28" s="4">
        <v>2</v>
      </c>
      <c r="C28" s="4">
        <v>1</v>
      </c>
      <c r="D28" s="4">
        <v>0</v>
      </c>
      <c r="E28" s="4">
        <v>-1</v>
      </c>
      <c r="F28" s="4">
        <v>-2</v>
      </c>
      <c r="G28" s="15" t="s">
        <v>3</v>
      </c>
      <c r="H28" s="14" t="s">
        <v>4</v>
      </c>
      <c r="I28" s="47"/>
      <c r="J28" s="47"/>
      <c r="K28" s="47"/>
      <c r="L28" s="47"/>
      <c r="M28" s="47"/>
      <c r="N28" s="47"/>
      <c r="O28" s="47"/>
      <c r="P28" s="47"/>
      <c r="Q28" s="47"/>
    </row>
    <row r="29" spans="1:17" ht="68.25" thickBot="1">
      <c r="A29" s="24" t="s">
        <v>81</v>
      </c>
      <c r="B29" s="23" t="s">
        <v>82</v>
      </c>
      <c r="C29" s="23" t="s">
        <v>83</v>
      </c>
      <c r="D29" s="23" t="s">
        <v>84</v>
      </c>
      <c r="E29" s="23" t="s">
        <v>85</v>
      </c>
      <c r="F29" s="23" t="s">
        <v>86</v>
      </c>
      <c r="G29" s="7">
        <v>0.99</v>
      </c>
      <c r="H29" s="6"/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57" thickBot="1">
      <c r="A30" s="5" t="s">
        <v>87</v>
      </c>
      <c r="B30" s="23" t="s">
        <v>88</v>
      </c>
      <c r="C30" s="23" t="s">
        <v>89</v>
      </c>
      <c r="D30" s="23" t="s">
        <v>90</v>
      </c>
      <c r="E30" s="23" t="s">
        <v>91</v>
      </c>
      <c r="F30" s="23" t="s">
        <v>92</v>
      </c>
      <c r="G30" s="7">
        <v>1</v>
      </c>
      <c r="H30" s="6"/>
      <c r="I30" s="25"/>
      <c r="J30" s="25"/>
      <c r="K30" s="25"/>
      <c r="L30" s="25"/>
      <c r="M30" s="25"/>
      <c r="N30" s="25"/>
      <c r="O30" s="25"/>
      <c r="P30" s="25"/>
      <c r="Q30" s="25"/>
    </row>
    <row r="31" spans="1:17" ht="79.5" thickBot="1">
      <c r="A31" s="24" t="s">
        <v>93</v>
      </c>
      <c r="B31" s="23" t="s">
        <v>94</v>
      </c>
      <c r="C31" s="23" t="s">
        <v>95</v>
      </c>
      <c r="D31" s="23" t="s">
        <v>96</v>
      </c>
      <c r="E31" s="23" t="s">
        <v>97</v>
      </c>
      <c r="F31" s="23" t="s">
        <v>98</v>
      </c>
      <c r="G31" s="7">
        <v>0.83</v>
      </c>
      <c r="H31" s="6"/>
      <c r="I31" s="25"/>
      <c r="J31" s="25"/>
      <c r="K31" s="25"/>
      <c r="L31" s="25"/>
      <c r="M31" s="25"/>
      <c r="N31" s="25"/>
      <c r="O31" s="25"/>
      <c r="P31" s="25"/>
      <c r="Q31" s="25"/>
    </row>
    <row r="32" spans="1:17" ht="69.75" customHeight="1" thickBot="1">
      <c r="A32" s="24" t="s">
        <v>99</v>
      </c>
      <c r="B32" s="23" t="s">
        <v>100</v>
      </c>
      <c r="C32" s="23" t="s">
        <v>101</v>
      </c>
      <c r="D32" s="23" t="s">
        <v>102</v>
      </c>
      <c r="E32" s="23" t="s">
        <v>103</v>
      </c>
      <c r="F32" s="23" t="s">
        <v>104</v>
      </c>
      <c r="G32" s="7">
        <v>0.63</v>
      </c>
      <c r="H32" s="6"/>
      <c r="I32" s="25"/>
      <c r="J32" s="25"/>
      <c r="K32" s="25"/>
      <c r="L32" s="25"/>
      <c r="M32" s="25"/>
      <c r="N32" s="25"/>
      <c r="O32" s="25"/>
      <c r="P32" s="25"/>
      <c r="Q32" s="25"/>
    </row>
    <row r="33" spans="1:17" ht="20.25" customHeight="1" thickBot="1">
      <c r="A33" s="17" t="s">
        <v>105</v>
      </c>
      <c r="B33" s="18"/>
      <c r="C33" s="26"/>
      <c r="D33" s="26"/>
      <c r="E33" s="26"/>
      <c r="F33" s="26"/>
      <c r="G33" s="27"/>
      <c r="H33" s="45">
        <f>H29*e1e+H30*e2e+H31*e3e+H32*e4e</f>
        <v>0</v>
      </c>
      <c r="I33" s="50">
        <f>I29*e1e+I30*e2e+I31*e3e+I32*e4e</f>
        <v>0</v>
      </c>
      <c r="J33" s="50">
        <f>J29*e1e+J30*e2e+J31*e3e+J32*e4e</f>
        <v>0</v>
      </c>
      <c r="K33" s="50">
        <f>K29*e1e+K30*e2e+K31*e3e+K32*e4e</f>
        <v>0</v>
      </c>
      <c r="L33" s="50">
        <f>L29*e1e+L30*e2e+L31*e3e+L32*e4e</f>
        <v>0</v>
      </c>
      <c r="M33" s="50">
        <f>M29*e1e+M30*e2e+M31*e3e+M32*e4e</f>
        <v>0</v>
      </c>
      <c r="N33" s="50">
        <f>N29*e1e+N30*e2e+N31*e3e+N32*e4e</f>
        <v>0</v>
      </c>
      <c r="O33" s="50">
        <f>O29*e1e+O30*e2e+O31*e3e+O32*e4e</f>
        <v>0</v>
      </c>
      <c r="P33" s="50">
        <f>P29*e1e+P30*e2e+P31*e3e+P32*e4e</f>
        <v>0</v>
      </c>
      <c r="Q33" s="50">
        <f>Q29*e1e+Q30*e2e+Q31*e3e+Q32*e4e</f>
        <v>0</v>
      </c>
    </row>
    <row r="34" spans="3:17" ht="29.25" customHeight="1">
      <c r="C34" s="28" t="s">
        <v>106</v>
      </c>
      <c r="D34" s="28"/>
      <c r="E34" s="28"/>
      <c r="F34" s="28"/>
      <c r="G34" s="29" t="s">
        <v>107</v>
      </c>
      <c r="H34" s="30" t="s">
        <v>108</v>
      </c>
      <c r="I34" s="47"/>
      <c r="J34" s="47"/>
      <c r="K34" s="47"/>
      <c r="L34" s="47"/>
      <c r="M34" s="47"/>
      <c r="N34" s="47"/>
      <c r="O34" s="47"/>
      <c r="P34" s="47"/>
      <c r="Q34" s="47"/>
    </row>
    <row r="35" spans="3:17" ht="23.25" customHeight="1">
      <c r="C35" s="31" t="s">
        <v>29</v>
      </c>
      <c r="D35" s="31"/>
      <c r="E35" s="31"/>
      <c r="F35" s="31"/>
      <c r="G35" s="32">
        <v>1</v>
      </c>
      <c r="H35" s="30">
        <f>H9*a5a</f>
        <v>0</v>
      </c>
      <c r="I35" s="30">
        <f>I9*a5a</f>
        <v>0</v>
      </c>
      <c r="J35" s="30">
        <f>J9*a5a</f>
        <v>0</v>
      </c>
      <c r="K35" s="30">
        <f>K9*a5a</f>
        <v>0</v>
      </c>
      <c r="L35" s="30">
        <f>L9*a5a</f>
        <v>0</v>
      </c>
      <c r="M35" s="30">
        <f>M9*a5a</f>
        <v>0</v>
      </c>
      <c r="N35" s="30">
        <f>N9*a5a</f>
        <v>0</v>
      </c>
      <c r="O35" s="30">
        <f>O9*a5a</f>
        <v>0</v>
      </c>
      <c r="P35" s="30">
        <f>P9*a5a</f>
        <v>0</v>
      </c>
      <c r="Q35" s="30">
        <f>Q9*a5a</f>
        <v>0</v>
      </c>
    </row>
    <row r="36" spans="3:17" ht="23.25" customHeight="1">
      <c r="C36" s="31" t="s">
        <v>109</v>
      </c>
      <c r="D36" s="31"/>
      <c r="E36" s="31"/>
      <c r="F36" s="31"/>
      <c r="G36" s="32">
        <v>0.77</v>
      </c>
      <c r="H36" s="30">
        <f>H17*b5b</f>
        <v>0</v>
      </c>
      <c r="I36" s="30">
        <f>I17*b5b</f>
        <v>0</v>
      </c>
      <c r="J36" s="30">
        <f>J17*b5b</f>
        <v>0</v>
      </c>
      <c r="K36" s="30">
        <f>K17*b5b</f>
        <v>0</v>
      </c>
      <c r="L36" s="30">
        <f>L17*b5b</f>
        <v>0</v>
      </c>
      <c r="M36" s="30">
        <f>M17*b5b</f>
        <v>0</v>
      </c>
      <c r="N36" s="30">
        <f>N17*b5b</f>
        <v>0</v>
      </c>
      <c r="O36" s="30">
        <f>O17*b5b</f>
        <v>0</v>
      </c>
      <c r="P36" s="30">
        <f>P17*b5b</f>
        <v>0</v>
      </c>
      <c r="Q36" s="30">
        <f>Q17*b5b</f>
        <v>0</v>
      </c>
    </row>
    <row r="37" spans="3:17" ht="23.25" customHeight="1">
      <c r="C37" s="31" t="s">
        <v>110</v>
      </c>
      <c r="D37" s="31"/>
      <c r="E37" s="31"/>
      <c r="F37" s="31"/>
      <c r="G37" s="32">
        <v>0.82</v>
      </c>
      <c r="H37" s="30">
        <f>H25*d5d</f>
        <v>0</v>
      </c>
      <c r="I37" s="30">
        <f>I25*d5d</f>
        <v>0</v>
      </c>
      <c r="J37" s="30">
        <f>J25*d5d</f>
        <v>0</v>
      </c>
      <c r="K37" s="30">
        <f>K25*d5d</f>
        <v>0</v>
      </c>
      <c r="L37" s="30">
        <f>L25*d5d</f>
        <v>0</v>
      </c>
      <c r="M37" s="30">
        <f>M25*d5d</f>
        <v>0</v>
      </c>
      <c r="N37" s="30">
        <f>N25*d5d</f>
        <v>0</v>
      </c>
      <c r="O37" s="30">
        <f>O25*d5d</f>
        <v>0</v>
      </c>
      <c r="P37" s="30">
        <f>P25*d5d</f>
        <v>0</v>
      </c>
      <c r="Q37" s="30">
        <f>Q25*d5d</f>
        <v>0</v>
      </c>
    </row>
    <row r="38" spans="3:17" ht="23.25" customHeight="1">
      <c r="C38" s="31" t="s">
        <v>111</v>
      </c>
      <c r="D38" s="31"/>
      <c r="E38" s="31"/>
      <c r="F38" s="31"/>
      <c r="G38" s="32">
        <v>0.74</v>
      </c>
      <c r="H38" s="30">
        <f>H33*e5e</f>
        <v>0</v>
      </c>
      <c r="I38" s="30">
        <f>I33*e5e</f>
        <v>0</v>
      </c>
      <c r="J38" s="30">
        <f>J33*e5e</f>
        <v>0</v>
      </c>
      <c r="K38" s="30">
        <f>K33*e5e</f>
        <v>0</v>
      </c>
      <c r="L38" s="30">
        <f>L33*e5e</f>
        <v>0</v>
      </c>
      <c r="M38" s="30">
        <f>M33*e5e</f>
        <v>0</v>
      </c>
      <c r="N38" s="30">
        <f>N33*e5e</f>
        <v>0</v>
      </c>
      <c r="O38" s="30">
        <f>O33*e5e</f>
        <v>0</v>
      </c>
      <c r="P38" s="30">
        <f>P33*e5e</f>
        <v>0</v>
      </c>
      <c r="Q38" s="30">
        <f>Q33*e5e</f>
        <v>0</v>
      </c>
    </row>
    <row r="39" spans="3:17" ht="23.25" customHeight="1">
      <c r="C39" s="34" t="s">
        <v>106</v>
      </c>
      <c r="D39" s="34"/>
      <c r="E39" s="34"/>
      <c r="F39" s="34"/>
      <c r="G39" s="34"/>
      <c r="H39" s="44">
        <f>H35+H36+H37+H38</f>
        <v>0</v>
      </c>
      <c r="I39" s="44">
        <f aca="true" t="shared" si="0" ref="I39:Q39">I35+I36+I37+I38</f>
        <v>0</v>
      </c>
      <c r="J39" s="44">
        <f t="shared" si="0"/>
        <v>0</v>
      </c>
      <c r="K39" s="44">
        <f t="shared" si="0"/>
        <v>0</v>
      </c>
      <c r="L39" s="44">
        <f t="shared" si="0"/>
        <v>0</v>
      </c>
      <c r="M39" s="44">
        <f t="shared" si="0"/>
        <v>0</v>
      </c>
      <c r="N39" s="44">
        <f t="shared" si="0"/>
        <v>0</v>
      </c>
      <c r="O39" s="44">
        <f t="shared" si="0"/>
        <v>0</v>
      </c>
      <c r="P39" s="44">
        <f t="shared" si="0"/>
        <v>0</v>
      </c>
      <c r="Q39" s="44">
        <f t="shared" si="0"/>
        <v>0</v>
      </c>
    </row>
    <row r="40" ht="24.75" customHeight="1"/>
  </sheetData>
  <mergeCells count="32">
    <mergeCell ref="C34:F34"/>
    <mergeCell ref="C35:F35"/>
    <mergeCell ref="C36:F36"/>
    <mergeCell ref="C37:F37"/>
    <mergeCell ref="C38:F38"/>
    <mergeCell ref="C39:G39"/>
    <mergeCell ref="I2:Q2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A27:A28"/>
    <mergeCell ref="B27:F27"/>
    <mergeCell ref="A33:G33"/>
    <mergeCell ref="A25:G25"/>
    <mergeCell ref="A26:G26"/>
    <mergeCell ref="A18:G18"/>
    <mergeCell ref="A19:A20"/>
    <mergeCell ref="B19:F19"/>
    <mergeCell ref="A10:G10"/>
    <mergeCell ref="A11:A12"/>
    <mergeCell ref="B11:F11"/>
    <mergeCell ref="A17:G17"/>
    <mergeCell ref="A2:G2"/>
    <mergeCell ref="A3:A4"/>
    <mergeCell ref="B3:F3"/>
    <mergeCell ref="A9:G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Титов В.В.</dc:creator>
  <cp:keywords/>
  <dc:description/>
  <cp:lastModifiedBy>Титов В.В.</cp:lastModifiedBy>
  <dcterms:created xsi:type="dcterms:W3CDTF">2005-01-06T15:13:49Z</dcterms:created>
  <dcterms:modified xsi:type="dcterms:W3CDTF">2005-01-06T16:56:33Z</dcterms:modified>
  <cp:category/>
  <cp:version/>
  <cp:contentType/>
  <cp:contentStatus/>
</cp:coreProperties>
</file>